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0730" windowHeight="9030" activeTab="1"/>
  </bookViews>
  <sheets>
    <sheet name="Сумська" sheetId="1" state="hidden" r:id="rId1"/>
    <sheet name="Чернігівська" sheetId="2" r:id="rId2"/>
  </sheets>
  <definedNames>
    <definedName name="_xlnm.Print_Area" localSheetId="1">Чернігівська!$A$1:$N$51</definedName>
  </definedNames>
  <calcPr calcId="162913"/>
</workbook>
</file>

<file path=xl/calcChain.xml><?xml version="1.0" encoding="utf-8"?>
<calcChain xmlns="http://schemas.openxmlformats.org/spreadsheetml/2006/main">
  <c r="N48" i="2"/>
  <c r="M48"/>
  <c r="L48"/>
  <c r="J48"/>
  <c r="J20"/>
  <c r="N47"/>
  <c r="M47"/>
  <c r="L47"/>
  <c r="J47"/>
  <c r="N20"/>
  <c r="M20"/>
  <c r="L20"/>
  <c r="N46" l="1"/>
  <c r="N45"/>
  <c r="N44"/>
  <c r="N43"/>
  <c r="N42"/>
  <c r="N39"/>
  <c r="N38"/>
  <c r="N37"/>
  <c r="N36"/>
  <c r="N35"/>
  <c r="N34"/>
  <c r="N33"/>
  <c r="N32"/>
  <c r="N24"/>
  <c r="N23"/>
  <c r="N22"/>
  <c r="N19" l="1"/>
  <c r="N18"/>
  <c r="N17"/>
  <c r="N16"/>
  <c r="N15"/>
  <c r="N14"/>
  <c r="N13"/>
  <c r="N12"/>
  <c r="N11"/>
  <c r="N10"/>
  <c r="N9"/>
  <c r="N8"/>
  <c r="N7"/>
  <c r="N6"/>
  <c r="N5"/>
  <c r="N4"/>
  <c r="M10" i="1"/>
  <c r="L10"/>
  <c r="N10" s="1"/>
  <c r="J10"/>
  <c r="N9"/>
  <c r="M8"/>
  <c r="L8"/>
  <c r="N8" s="1"/>
  <c r="J8"/>
  <c r="N7"/>
  <c r="N6"/>
  <c r="M5"/>
  <c r="L5"/>
  <c r="J5"/>
  <c r="N4"/>
  <c r="J11" l="1"/>
  <c r="M11"/>
  <c r="L11"/>
  <c r="N11" s="1"/>
  <c r="N5"/>
</calcChain>
</file>

<file path=xl/sharedStrings.xml><?xml version="1.0" encoding="utf-8"?>
<sst xmlns="http://schemas.openxmlformats.org/spreadsheetml/2006/main" count="316" uniqueCount="128">
  <si>
    <t>Перелік лісових ділянок для самостійного збору населенням деревини паливної для побутових потреб,                                                                                                                                                                                                                                     відповідно до постанови КМУ "Деякі питання забезпечення деревиною паливною населення територій, на яких ведуться (велися) бойові дії" від 30.07.2024 №861</t>
  </si>
  <si>
    <t>№п/п</t>
  </si>
  <si>
    <t>Філія</t>
  </si>
  <si>
    <t>Область</t>
  </si>
  <si>
    <t>Надлісництво</t>
  </si>
  <si>
    <t>Назва населеного пункту</t>
  </si>
  <si>
    <t>Лісництво</t>
  </si>
  <si>
    <t>Вид запланованованого лісогосподарського заходу</t>
  </si>
  <si>
    <t>Квартал</t>
  </si>
  <si>
    <t>Виділ</t>
  </si>
  <si>
    <t>Площа</t>
  </si>
  <si>
    <t>Господарство/господарська секція</t>
  </si>
  <si>
    <t>Запас деревини, що підлягає вирубуванню, куб. метрів</t>
  </si>
  <si>
    <t>Орієнтовний обсяг безоплатних порубкових решток для потреб населення (5% від ліквіду)</t>
  </si>
  <si>
    <t>Загальний ліквідний запас</t>
  </si>
  <si>
    <t>У тому числі, запас дров'яної деревини непромислового використання</t>
  </si>
  <si>
    <t>Північний ЛО</t>
  </si>
  <si>
    <t xml:space="preserve">Сумська </t>
  </si>
  <si>
    <t>Тростянецьке</t>
  </si>
  <si>
    <t>м.Тростянець</t>
  </si>
  <si>
    <t>Маківське</t>
  </si>
  <si>
    <t>РГК</t>
  </si>
  <si>
    <t>хв/соснова</t>
  </si>
  <si>
    <t>Всього по надлісництву</t>
  </si>
  <si>
    <t>Сумська</t>
  </si>
  <si>
    <t>Сумське</t>
  </si>
  <si>
    <t>с. Іволжанське</t>
  </si>
  <si>
    <t>Піщанське</t>
  </si>
  <si>
    <t>8(1)</t>
  </si>
  <si>
    <t>с. Микильське</t>
  </si>
  <si>
    <t>Могрицьке</t>
  </si>
  <si>
    <t>4(2)</t>
  </si>
  <si>
    <t>тв/л/ясенева</t>
  </si>
  <si>
    <t>Шосткинське</t>
  </si>
  <si>
    <t>с. Гамаліївка</t>
  </si>
  <si>
    <t>13(1)</t>
  </si>
  <si>
    <t>Всього по області</t>
  </si>
  <si>
    <t>Чернігівська</t>
  </si>
  <si>
    <t>Ніжинське</t>
  </si>
  <si>
    <t>с. Дроздівка</t>
  </si>
  <si>
    <t>Вертіївське</t>
  </si>
  <si>
    <t>Тв/л/Дуб</t>
  </si>
  <si>
    <t>Чернігівське</t>
  </si>
  <si>
    <t>с. Любеч</t>
  </si>
  <si>
    <t>Любецьке</t>
  </si>
  <si>
    <t>16.4</t>
  </si>
  <si>
    <t>с. Мокрі Велички</t>
  </si>
  <si>
    <t>Мекшунівське</t>
  </si>
  <si>
    <t>с. Мекшунівка</t>
  </si>
  <si>
    <t>Славутицьке</t>
  </si>
  <si>
    <t>6.2</t>
  </si>
  <si>
    <t>с. Пакуль</t>
  </si>
  <si>
    <t>Пакульське</t>
  </si>
  <si>
    <t>7.5</t>
  </si>
  <si>
    <t>с. Косачівка</t>
  </si>
  <si>
    <t>Косачівське</t>
  </si>
  <si>
    <t>с. Сорокошичі</t>
  </si>
  <si>
    <t>Сорокошицьке</t>
  </si>
  <si>
    <t>4.2</t>
  </si>
  <si>
    <t>с. Рудня</t>
  </si>
  <si>
    <t>Моровське</t>
  </si>
  <si>
    <t>3.1</t>
  </si>
  <si>
    <t>с. Карпилівка</t>
  </si>
  <si>
    <t>Карпилівське</t>
  </si>
  <si>
    <t>1.1</t>
  </si>
  <si>
    <t>с. Вовчок</t>
  </si>
  <si>
    <t>Горбачівське</t>
  </si>
  <si>
    <t>13.2</t>
  </si>
  <si>
    <t>мл./вільхова</t>
  </si>
  <si>
    <t>с. Євминка</t>
  </si>
  <si>
    <t>Остерське</t>
  </si>
  <si>
    <t>Новгород-Сіверське</t>
  </si>
  <si>
    <t>с.Орликівка</t>
  </si>
  <si>
    <t>Орликівське</t>
  </si>
  <si>
    <t>ССР</t>
  </si>
  <si>
    <t>м.Семенівка</t>
  </si>
  <si>
    <t>Семенівське</t>
  </si>
  <si>
    <t>Корюківське</t>
  </si>
  <si>
    <t>с.Прибинь</t>
  </si>
  <si>
    <t>Перелюбське</t>
  </si>
  <si>
    <t>2.1</t>
  </si>
  <si>
    <t>Городнянське</t>
  </si>
  <si>
    <t>м. Городня</t>
  </si>
  <si>
    <t>КП "Чернігівоблагроліс"</t>
  </si>
  <si>
    <t>ДП "Сновськрайагролісгосп" контактний номер тел. 0688067991</t>
  </si>
  <si>
    <t>с. Гірськ</t>
  </si>
  <si>
    <t>майстерська дільниця №1</t>
  </si>
  <si>
    <t>СРВ</t>
  </si>
  <si>
    <t>с. Ст. Боровичі</t>
  </si>
  <si>
    <t>с. Тур'я</t>
  </si>
  <si>
    <t>майстерська дільниця №2</t>
  </si>
  <si>
    <t>ДП "Семенівкарайагролісгосп" контактний номер тел. 0988732413</t>
  </si>
  <si>
    <t>с. Машове</t>
  </si>
  <si>
    <t>ДП "Чернігіврайагролісгосп" контактний номер тел. 0674604348</t>
  </si>
  <si>
    <t xml:space="preserve">с.Дніпровське </t>
  </si>
  <si>
    <t>ДП "Новгород-Сіверськрайагролісгосп" контактний номер тел. 0994923918</t>
  </si>
  <si>
    <t xml:space="preserve">с. Смяч </t>
  </si>
  <si>
    <t>с. Лизунівка</t>
  </si>
  <si>
    <t>с. Шептаки</t>
  </si>
  <si>
    <t>с. Орлівка</t>
  </si>
  <si>
    <t>с. Вороб'ївка</t>
  </si>
  <si>
    <t>ДП"Борзнарайагролісгосп" контактний номер тел. 0963477351</t>
  </si>
  <si>
    <t>с Велика Доч</t>
  </si>
  <si>
    <t>20.5</t>
  </si>
  <si>
    <t>с Комарівка</t>
  </si>
  <si>
    <t>10.9</t>
  </si>
  <si>
    <t>мл/вільхова</t>
  </si>
  <si>
    <t>с Тростянка</t>
  </si>
  <si>
    <t>3.7</t>
  </si>
  <si>
    <t>ДП"Городнярайагролісгосп" контактний номер тел. 0674594799</t>
  </si>
  <si>
    <t>с. Автунічі</t>
  </si>
  <si>
    <t>ВСР</t>
  </si>
  <si>
    <t>ДП "Варварайагролісництво" контактний номер тел. 0937680281</t>
  </si>
  <si>
    <t>с. Журавка</t>
  </si>
  <si>
    <t>1.2.</t>
  </si>
  <si>
    <t>станом на 07.01.2025 року</t>
  </si>
  <si>
    <t>Філія (підприємство)</t>
  </si>
  <si>
    <t>Надлісництво (дочірнє підприємство)</t>
  </si>
  <si>
    <t>Лісництво (дільниця)</t>
  </si>
  <si>
    <t>Всього по філії</t>
  </si>
  <si>
    <t>Всього по підприємству</t>
  </si>
  <si>
    <t xml:space="preserve"> </t>
  </si>
  <si>
    <t>Площа (га)</t>
  </si>
  <si>
    <t>"Північний лісовий 
офіс" ДП "Ліси України"</t>
  </si>
  <si>
    <t>Загальна кількість по області</t>
  </si>
  <si>
    <t>Перелік лісових ділянок для самостійного збору населенням деревини паливної для побутових потреб,                                                                                                                                                                                                                                     відповідно до постанови КМУ від 30.07.2024 №861 
"Деякі питання забезпечення деревиною паливною населення територій, на яких ведуться (велися) бойові дії"</t>
  </si>
  <si>
    <t>майстерська дільниця №3</t>
  </si>
  <si>
    <t>майстерська дільниця №7</t>
  </si>
</sst>
</file>

<file path=xl/styles.xml><?xml version="1.0" encoding="utf-8"?>
<styleSheet xmlns="http://schemas.openxmlformats.org/spreadsheetml/2006/main">
  <numFmts count="1">
    <numFmt numFmtId="164" formatCode="0.0"/>
  </numFmts>
  <fonts count="16">
    <font>
      <sz val="11"/>
      <color theme="1"/>
      <name val="Calibri"/>
      <scheme val="minor"/>
    </font>
    <font>
      <b/>
      <sz val="12"/>
      <color theme="1"/>
      <name val="Times New Roman"/>
    </font>
    <font>
      <b/>
      <sz val="10"/>
      <color theme="1"/>
      <name val="Times New Roman"/>
    </font>
    <font>
      <sz val="11"/>
      <color indexed="2"/>
      <name val="Times New Roman"/>
    </font>
    <font>
      <sz val="10"/>
      <color theme="1"/>
      <name val="Times New Roman"/>
    </font>
    <font>
      <sz val="10"/>
      <color indexed="64"/>
      <name val="Times New Roman"/>
    </font>
    <font>
      <b/>
      <sz val="10"/>
      <color indexed="64"/>
      <name val="Times New Roman"/>
    </font>
    <font>
      <b/>
      <sz val="11"/>
      <color theme="1"/>
      <name val="Calibri"/>
      <scheme val="minor"/>
    </font>
    <font>
      <sz val="11"/>
      <color theme="1"/>
      <name val="Times New Roman"/>
    </font>
    <font>
      <sz val="10"/>
      <name val="Times New Roman"/>
    </font>
    <font>
      <b/>
      <sz val="10"/>
      <name val="Times New Roman"/>
      <family val="1"/>
      <charset val="204"/>
    </font>
    <font>
      <sz val="11"/>
      <name val="Times New Roman"/>
      <family val="1"/>
      <charset val="204"/>
    </font>
    <font>
      <b/>
      <sz val="10"/>
      <color theme="1"/>
      <name val="Times New Roman"/>
      <family val="1"/>
      <charset val="204"/>
    </font>
    <font>
      <sz val="11"/>
      <color theme="1"/>
      <name val="Times New Roman"/>
      <family val="1"/>
      <charset val="204"/>
    </font>
    <font>
      <sz val="10"/>
      <name val="Times New Roman"/>
      <family val="1"/>
      <charset val="204"/>
    </font>
    <font>
      <sz val="10"/>
      <color indexed="64"/>
      <name val="Times New Roman"/>
      <family val="1"/>
      <charset val="204"/>
    </font>
  </fonts>
  <fills count="6">
    <fill>
      <patternFill patternType="none"/>
    </fill>
    <fill>
      <patternFill patternType="gray125"/>
    </fill>
    <fill>
      <patternFill patternType="solid">
        <fgColor indexed="5"/>
      </patternFill>
    </fill>
    <fill>
      <patternFill patternType="solid">
        <fgColor theme="4" tint="0.59999389629810485"/>
        <bgColor indexed="65"/>
      </patternFill>
    </fill>
    <fill>
      <patternFill patternType="solid">
        <fgColor theme="0"/>
      </patternFill>
    </fill>
    <fill>
      <patternFill patternType="solid">
        <fgColor rgb="FFFFFF00"/>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top style="thin">
        <color auto="1"/>
      </top>
      <bottom/>
      <diagonal/>
    </border>
    <border>
      <left/>
      <right style="thin">
        <color auto="1"/>
      </right>
      <top/>
      <bottom style="thin">
        <color auto="1"/>
      </bottom>
      <diagonal/>
    </border>
  </borders>
  <cellStyleXfs count="1">
    <xf numFmtId="0" fontId="0" fillId="0" borderId="0"/>
  </cellStyleXfs>
  <cellXfs count="71">
    <xf numFmtId="0" fontId="0" fillId="0" borderId="0" xfId="0"/>
    <xf numFmtId="0" fontId="2" fillId="0" borderId="2" xfId="0" applyFont="1" applyBorder="1" applyAlignment="1">
      <alignment horizontal="center" vertical="center" wrapText="1"/>
    </xf>
    <xf numFmtId="0" fontId="4" fillId="0" borderId="2" xfId="0" applyFont="1" applyBorder="1" applyAlignment="1">
      <alignment horizontal="center"/>
    </xf>
    <xf numFmtId="0" fontId="5" fillId="0" borderId="2" xfId="0" applyFont="1" applyBorder="1" applyAlignment="1">
      <alignment horizontal="center" vertical="center"/>
    </xf>
    <xf numFmtId="0" fontId="5" fillId="0" borderId="2" xfId="0" applyFont="1" applyBorder="1" applyAlignment="1">
      <alignment horizontal="center" vertical="center" wrapText="1"/>
    </xf>
    <xf numFmtId="164" fontId="0" fillId="0" borderId="2" xfId="0" applyNumberFormat="1" applyBorder="1" applyAlignment="1">
      <alignment horizontal="center"/>
    </xf>
    <xf numFmtId="0" fontId="6" fillId="2" borderId="3" xfId="0" applyFont="1" applyFill="1" applyBorder="1" applyAlignment="1">
      <alignment horizontal="center" vertical="center"/>
    </xf>
    <xf numFmtId="0" fontId="6" fillId="2" borderId="3" xfId="0" applyFont="1" applyFill="1" applyBorder="1" applyAlignment="1">
      <alignment horizontal="center" vertical="center" wrapText="1"/>
    </xf>
    <xf numFmtId="164" fontId="7" fillId="2" borderId="2" xfId="0" applyNumberFormat="1" applyFont="1" applyFill="1" applyBorder="1" applyAlignment="1">
      <alignment horizontal="center"/>
    </xf>
    <xf numFmtId="0" fontId="5" fillId="0" borderId="2" xfId="0" applyFont="1" applyBorder="1" applyAlignment="1">
      <alignment horizontal="center"/>
    </xf>
    <xf numFmtId="16" fontId="5" fillId="0" borderId="2" xfId="0" applyNumberFormat="1" applyFont="1" applyBorder="1" applyAlignment="1">
      <alignment horizontal="center" vertical="center"/>
    </xf>
    <xf numFmtId="164" fontId="0" fillId="0" borderId="7" xfId="0" applyNumberFormat="1" applyBorder="1" applyAlignment="1">
      <alignment horizontal="center"/>
    </xf>
    <xf numFmtId="0" fontId="6" fillId="3" borderId="2" xfId="0" applyFont="1" applyFill="1" applyBorder="1" applyAlignment="1">
      <alignment horizontal="center" vertical="center"/>
    </xf>
    <xf numFmtId="0" fontId="6" fillId="3" borderId="2" xfId="0" applyFont="1" applyFill="1" applyBorder="1" applyAlignment="1">
      <alignment horizontal="center" vertical="center" wrapText="1"/>
    </xf>
    <xf numFmtId="49" fontId="5" fillId="0" borderId="2" xfId="0" applyNumberFormat="1" applyFont="1" applyBorder="1" applyAlignment="1">
      <alignment horizontal="center" vertical="center"/>
    </xf>
    <xf numFmtId="164" fontId="8" fillId="0" borderId="2" xfId="0" applyNumberFormat="1" applyFont="1" applyBorder="1" applyAlignment="1">
      <alignment horizontal="center" vertical="center"/>
    </xf>
    <xf numFmtId="0" fontId="9" fillId="0" borderId="2" xfId="0" applyFont="1" applyBorder="1" applyAlignment="1">
      <alignment horizontal="center" vertical="center"/>
    </xf>
    <xf numFmtId="0" fontId="9" fillId="0" borderId="2" xfId="0" applyFont="1" applyBorder="1" applyAlignment="1">
      <alignment horizontal="center" vertical="center" wrapText="1"/>
    </xf>
    <xf numFmtId="0" fontId="4" fillId="0" borderId="2" xfId="0" applyFont="1" applyBorder="1" applyAlignment="1">
      <alignment horizontal="center" vertical="center"/>
    </xf>
    <xf numFmtId="0" fontId="5" fillId="0" borderId="2" xfId="0" applyNumberFormat="1" applyFont="1" applyBorder="1" applyAlignment="1">
      <alignment horizontal="center" vertical="center"/>
    </xf>
    <xf numFmtId="0" fontId="13" fillId="0" borderId="2" xfId="0" applyFont="1" applyBorder="1" applyAlignment="1">
      <alignment horizontal="center" vertical="center"/>
    </xf>
    <xf numFmtId="164" fontId="13" fillId="0" borderId="2" xfId="0" applyNumberFormat="1" applyFont="1" applyBorder="1" applyAlignment="1">
      <alignment horizontal="center" vertical="center"/>
    </xf>
    <xf numFmtId="0" fontId="14" fillId="0" borderId="2" xfId="0" applyFont="1" applyBorder="1" applyAlignment="1">
      <alignment horizontal="center" vertical="center" wrapText="1"/>
    </xf>
    <xf numFmtId="2" fontId="9" fillId="0" borderId="2" xfId="0" applyNumberFormat="1" applyFont="1" applyBorder="1" applyAlignment="1">
      <alignment horizontal="center" vertical="center"/>
    </xf>
    <xf numFmtId="164" fontId="9" fillId="0" borderId="2" xfId="0" applyNumberFormat="1" applyFont="1" applyBorder="1" applyAlignment="1">
      <alignment horizontal="center" vertical="center"/>
    </xf>
    <xf numFmtId="164" fontId="6" fillId="3" borderId="2" xfId="0" applyNumberFormat="1" applyFont="1" applyFill="1" applyBorder="1" applyAlignment="1">
      <alignment horizontal="center" vertical="center"/>
    </xf>
    <xf numFmtId="2" fontId="6" fillId="3" borderId="2" xfId="0" applyNumberFormat="1" applyFont="1" applyFill="1" applyBorder="1" applyAlignment="1">
      <alignment horizontal="center" vertical="center"/>
    </xf>
    <xf numFmtId="0" fontId="2" fillId="0" borderId="2" xfId="0" applyFont="1" applyBorder="1" applyAlignment="1">
      <alignment horizontal="center" vertical="center" wrapText="1"/>
    </xf>
    <xf numFmtId="0" fontId="8" fillId="0" borderId="2" xfId="0" applyFont="1" applyBorder="1" applyAlignment="1">
      <alignment horizontal="center" vertical="center"/>
    </xf>
    <xf numFmtId="49" fontId="8" fillId="0" borderId="2" xfId="0" applyNumberFormat="1" applyFont="1" applyBorder="1" applyAlignment="1">
      <alignment horizontal="center" vertical="center"/>
    </xf>
    <xf numFmtId="0" fontId="9" fillId="4" borderId="2" xfId="0" applyFont="1" applyFill="1" applyBorder="1" applyAlignment="1">
      <alignment horizontal="center" vertical="center"/>
    </xf>
    <xf numFmtId="0" fontId="9" fillId="0" borderId="2" xfId="0" applyNumberFormat="1" applyFont="1" applyBorder="1" applyAlignment="1">
      <alignment horizontal="center" vertical="center"/>
    </xf>
    <xf numFmtId="49" fontId="9" fillId="0" borderId="2" xfId="0" applyNumberFormat="1" applyFont="1" applyBorder="1" applyAlignment="1">
      <alignment horizontal="center" vertical="center"/>
    </xf>
    <xf numFmtId="0" fontId="0" fillId="0" borderId="2" xfId="0" applyBorder="1" applyAlignment="1">
      <alignment horizontal="center"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2" borderId="5" xfId="0" applyFont="1" applyFill="1" applyBorder="1" applyAlignment="1">
      <alignment horizontal="center"/>
    </xf>
    <xf numFmtId="0" fontId="2" fillId="2" borderId="6" xfId="0" applyFont="1" applyFill="1" applyBorder="1" applyAlignment="1">
      <alignment horizontal="center"/>
    </xf>
    <xf numFmtId="0" fontId="2" fillId="3" borderId="8" xfId="0" applyFont="1" applyFill="1" applyBorder="1" applyAlignment="1">
      <alignment horizontal="center"/>
    </xf>
    <xf numFmtId="0" fontId="2" fillId="3" borderId="7" xfId="0" applyFont="1" applyFill="1" applyBorder="1" applyAlignment="1">
      <alignment horizont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2" fontId="10" fillId="5" borderId="2" xfId="0" applyNumberFormat="1" applyFont="1" applyFill="1" applyBorder="1" applyAlignment="1">
      <alignment horizontal="center" vertical="center"/>
    </xf>
    <xf numFmtId="0" fontId="10" fillId="5" borderId="2" xfId="0" applyFont="1" applyFill="1" applyBorder="1" applyAlignment="1">
      <alignment horizontal="center" vertical="center"/>
    </xf>
    <xf numFmtId="0" fontId="0" fillId="5" borderId="5" xfId="0" applyFill="1" applyBorder="1" applyAlignment="1">
      <alignment horizontal="center" vertical="center"/>
    </xf>
    <xf numFmtId="0" fontId="0" fillId="5" borderId="11" xfId="0" applyFill="1" applyBorder="1" applyAlignment="1">
      <alignment horizontal="center" vertical="center"/>
    </xf>
    <xf numFmtId="0" fontId="0" fillId="5" borderId="6" xfId="0" applyFill="1" applyBorder="1" applyAlignment="1">
      <alignment horizontal="center" vertical="center"/>
    </xf>
    <xf numFmtId="0" fontId="0" fillId="5" borderId="10" xfId="0" applyFill="1" applyBorder="1" applyAlignment="1">
      <alignment horizontal="center" vertical="center"/>
    </xf>
    <xf numFmtId="0" fontId="0" fillId="5" borderId="1" xfId="0" applyFill="1" applyBorder="1" applyAlignment="1">
      <alignment horizontal="center" vertical="center"/>
    </xf>
    <xf numFmtId="0" fontId="0" fillId="5" borderId="12" xfId="0" applyFill="1" applyBorder="1" applyAlignment="1">
      <alignment horizontal="center" vertical="center"/>
    </xf>
    <xf numFmtId="0" fontId="0" fillId="5" borderId="3" xfId="0" applyFill="1" applyBorder="1" applyAlignment="1">
      <alignment horizontal="center" vertical="center"/>
    </xf>
    <xf numFmtId="0" fontId="0" fillId="5" borderId="4" xfId="0" applyFill="1" applyBorder="1" applyAlignment="1">
      <alignment horizontal="center" vertical="center"/>
    </xf>
    <xf numFmtId="0" fontId="12" fillId="3" borderId="8" xfId="0" applyFont="1" applyFill="1" applyBorder="1" applyAlignment="1">
      <alignment horizontal="center" vertical="center"/>
    </xf>
    <xf numFmtId="0" fontId="2" fillId="3" borderId="7" xfId="0" applyFont="1" applyFill="1" applyBorder="1" applyAlignment="1">
      <alignment horizontal="center" vertical="center"/>
    </xf>
    <xf numFmtId="0" fontId="10" fillId="5" borderId="5" xfId="0" applyFont="1" applyFill="1" applyBorder="1" applyAlignment="1">
      <alignment horizontal="center" vertical="center"/>
    </xf>
    <xf numFmtId="0" fontId="10" fillId="5" borderId="11" xfId="0" applyFont="1" applyFill="1" applyBorder="1" applyAlignment="1">
      <alignment horizontal="center" vertical="center"/>
    </xf>
    <xf numFmtId="0" fontId="10" fillId="5" borderId="6" xfId="0" applyFont="1" applyFill="1" applyBorder="1" applyAlignment="1">
      <alignment horizontal="center" vertical="center"/>
    </xf>
    <xf numFmtId="0" fontId="10" fillId="5" borderId="10" xfId="0" applyFont="1" applyFill="1" applyBorder="1" applyAlignment="1">
      <alignment horizontal="center" vertical="center"/>
    </xf>
    <xf numFmtId="0" fontId="10" fillId="5" borderId="1" xfId="0" applyFont="1" applyFill="1" applyBorder="1" applyAlignment="1">
      <alignment horizontal="center" vertical="center"/>
    </xf>
    <xf numFmtId="0" fontId="10" fillId="5" borderId="12" xfId="0" applyFont="1" applyFill="1" applyBorder="1" applyAlignment="1">
      <alignment horizontal="center" vertical="center"/>
    </xf>
    <xf numFmtId="0" fontId="12" fillId="3" borderId="2" xfId="0" applyFont="1" applyFill="1" applyBorder="1" applyAlignment="1">
      <alignment horizontal="center" vertical="center"/>
    </xf>
    <xf numFmtId="0" fontId="2" fillId="3" borderId="2" xfId="0" applyFont="1" applyFill="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wrapText="1"/>
    </xf>
    <xf numFmtId="0" fontId="9" fillId="0" borderId="4" xfId="0" applyFont="1" applyBorder="1" applyAlignment="1">
      <alignment horizontal="center" vertical="center" wrapText="1"/>
    </xf>
    <xf numFmtId="0" fontId="11" fillId="0" borderId="2" xfId="0" applyFont="1" applyBorder="1" applyAlignment="1">
      <alignment horizontal="center" vertical="center" wrapText="1"/>
    </xf>
    <xf numFmtId="0" fontId="3" fillId="0" borderId="2" xfId="0" applyFont="1" applyBorder="1" applyAlignment="1">
      <alignment horizontal="center" vertical="center" wrapText="1"/>
    </xf>
    <xf numFmtId="0" fontId="12" fillId="0" borderId="2" xfId="0" applyFont="1" applyBorder="1" applyAlignment="1">
      <alignment horizontal="center" vertical="center" wrapText="1"/>
    </xf>
    <xf numFmtId="0" fontId="15" fillId="0" borderId="2" xfId="0" applyFont="1" applyBorder="1" applyAlignment="1">
      <alignment horizontal="center" vertical="center" wrapText="1"/>
    </xf>
    <xf numFmtId="0" fontId="5" fillId="0" borderId="2" xfId="0" applyFont="1" applyBorder="1" applyAlignment="1">
      <alignment horizontal="center" vertical="center"/>
    </xf>
    <xf numFmtId="0" fontId="9" fillId="0" borderId="2" xfId="0" applyFont="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quot;Office 2013 – 2022&quot;">
  <a:themeElements>
    <a:clrScheme name="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2022">
      <a:majorFont>
        <a:latin typeface="Calibri Light"/>
        <a:ea typeface="Arial"/>
        <a:cs typeface="Arial"/>
      </a:majorFont>
      <a:minorFont>
        <a:latin typeface="Calibri"/>
        <a:ea typeface="Arial"/>
        <a:cs typeface="Arial"/>
      </a:minorFont>
    </a:fontScheme>
    <a:fmtScheme name="Office 2013–2022">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N11"/>
  <sheetViews>
    <sheetView workbookViewId="0">
      <selection sqref="A1:XFD1048576"/>
    </sheetView>
  </sheetViews>
  <sheetFormatPr defaultRowHeight="15"/>
  <cols>
    <col min="2" max="2" width="15.7109375" customWidth="1"/>
    <col min="4" max="4" width="15.7109375" customWidth="1"/>
    <col min="5" max="5" width="16.5703125" customWidth="1"/>
    <col min="6" max="6" width="17.7109375" customWidth="1"/>
    <col min="7" max="7" width="10.5703125" customWidth="1"/>
    <col min="11" max="11" width="11.7109375" customWidth="1"/>
    <col min="14" max="14" width="12.28515625" customWidth="1"/>
  </cols>
  <sheetData>
    <row r="1" spans="1:14" ht="15.75">
      <c r="A1" s="34" t="s">
        <v>0</v>
      </c>
      <c r="B1" s="34"/>
      <c r="C1" s="34"/>
      <c r="D1" s="34"/>
      <c r="E1" s="34"/>
      <c r="F1" s="34"/>
      <c r="G1" s="34"/>
      <c r="H1" s="34"/>
      <c r="I1" s="34"/>
      <c r="J1" s="34"/>
      <c r="K1" s="34"/>
      <c r="L1" s="34"/>
      <c r="M1" s="34"/>
    </row>
    <row r="2" spans="1:14" ht="55.15" customHeight="1">
      <c r="A2" s="35" t="s">
        <v>1</v>
      </c>
      <c r="B2" s="35" t="s">
        <v>2</v>
      </c>
      <c r="C2" s="35" t="s">
        <v>3</v>
      </c>
      <c r="D2" s="35" t="s">
        <v>4</v>
      </c>
      <c r="E2" s="35" t="s">
        <v>5</v>
      </c>
      <c r="F2" s="35" t="s">
        <v>6</v>
      </c>
      <c r="G2" s="35" t="s">
        <v>7</v>
      </c>
      <c r="H2" s="35" t="s">
        <v>8</v>
      </c>
      <c r="I2" s="35" t="s">
        <v>9</v>
      </c>
      <c r="J2" s="35" t="s">
        <v>10</v>
      </c>
      <c r="K2" s="35" t="s">
        <v>11</v>
      </c>
      <c r="L2" s="35" t="s">
        <v>12</v>
      </c>
      <c r="M2" s="35"/>
      <c r="N2" s="40" t="s">
        <v>13</v>
      </c>
    </row>
    <row r="3" spans="1:14" ht="114.75">
      <c r="A3" s="35"/>
      <c r="B3" s="35"/>
      <c r="C3" s="35"/>
      <c r="D3" s="35"/>
      <c r="E3" s="35"/>
      <c r="F3" s="35"/>
      <c r="G3" s="35"/>
      <c r="H3" s="35"/>
      <c r="I3" s="35"/>
      <c r="J3" s="35"/>
      <c r="K3" s="35"/>
      <c r="L3" s="1" t="s">
        <v>14</v>
      </c>
      <c r="M3" s="1" t="s">
        <v>15</v>
      </c>
      <c r="N3" s="41"/>
    </row>
    <row r="4" spans="1:14">
      <c r="A4" s="2">
        <v>1</v>
      </c>
      <c r="B4" s="3" t="s">
        <v>16</v>
      </c>
      <c r="C4" s="3" t="s">
        <v>17</v>
      </c>
      <c r="D4" s="4" t="s">
        <v>18</v>
      </c>
      <c r="E4" s="3" t="s">
        <v>19</v>
      </c>
      <c r="F4" s="3" t="s">
        <v>20</v>
      </c>
      <c r="G4" s="3" t="s">
        <v>21</v>
      </c>
      <c r="H4" s="3">
        <v>32</v>
      </c>
      <c r="I4" s="3">
        <v>5</v>
      </c>
      <c r="J4" s="3">
        <v>1.2</v>
      </c>
      <c r="K4" s="3" t="s">
        <v>22</v>
      </c>
      <c r="L4" s="3">
        <v>383</v>
      </c>
      <c r="M4" s="3">
        <v>12</v>
      </c>
      <c r="N4" s="5">
        <f t="shared" ref="N4:N11" si="0">ROUND(SUM(L4*0.05),1)</f>
        <v>19.2</v>
      </c>
    </row>
    <row r="5" spans="1:14">
      <c r="A5" s="36" t="s">
        <v>23</v>
      </c>
      <c r="B5" s="37"/>
      <c r="C5" s="6"/>
      <c r="D5" s="7"/>
      <c r="E5" s="6"/>
      <c r="F5" s="6"/>
      <c r="G5" s="6"/>
      <c r="H5" s="6"/>
      <c r="I5" s="6"/>
      <c r="J5" s="6">
        <f>SUM(J4)</f>
        <v>1.2</v>
      </c>
      <c r="K5" s="6"/>
      <c r="L5" s="6">
        <f>SUM(L4)</f>
        <v>383</v>
      </c>
      <c r="M5" s="6">
        <f>SUM(M4)</f>
        <v>12</v>
      </c>
      <c r="N5" s="8">
        <f t="shared" si="0"/>
        <v>19.2</v>
      </c>
    </row>
    <row r="6" spans="1:14">
      <c r="A6" s="9">
        <v>1</v>
      </c>
      <c r="B6" s="3" t="s">
        <v>16</v>
      </c>
      <c r="C6" s="3" t="s">
        <v>24</v>
      </c>
      <c r="D6" s="4" t="s">
        <v>25</v>
      </c>
      <c r="E6" s="3" t="s">
        <v>26</v>
      </c>
      <c r="F6" s="3" t="s">
        <v>27</v>
      </c>
      <c r="G6" s="3" t="s">
        <v>21</v>
      </c>
      <c r="H6" s="3">
        <v>38</v>
      </c>
      <c r="I6" s="10" t="s">
        <v>28</v>
      </c>
      <c r="J6" s="3">
        <v>1.9</v>
      </c>
      <c r="K6" s="3" t="s">
        <v>22</v>
      </c>
      <c r="L6" s="3">
        <v>1201</v>
      </c>
      <c r="M6" s="3">
        <v>50</v>
      </c>
      <c r="N6" s="11">
        <f t="shared" si="0"/>
        <v>60.1</v>
      </c>
    </row>
    <row r="7" spans="1:14">
      <c r="A7" s="9">
        <v>2</v>
      </c>
      <c r="B7" s="3" t="s">
        <v>16</v>
      </c>
      <c r="C7" s="3" t="s">
        <v>24</v>
      </c>
      <c r="D7" s="4" t="s">
        <v>25</v>
      </c>
      <c r="E7" s="3" t="s">
        <v>29</v>
      </c>
      <c r="F7" s="3" t="s">
        <v>30</v>
      </c>
      <c r="G7" s="3" t="s">
        <v>21</v>
      </c>
      <c r="H7" s="3">
        <v>105</v>
      </c>
      <c r="I7" s="10" t="s">
        <v>31</v>
      </c>
      <c r="J7" s="3">
        <v>2.9</v>
      </c>
      <c r="K7" s="3" t="s">
        <v>32</v>
      </c>
      <c r="L7" s="3">
        <v>982</v>
      </c>
      <c r="M7" s="4">
        <v>40</v>
      </c>
      <c r="N7" s="11">
        <f t="shared" si="0"/>
        <v>49.1</v>
      </c>
    </row>
    <row r="8" spans="1:14">
      <c r="A8" s="36" t="s">
        <v>23</v>
      </c>
      <c r="B8" s="37"/>
      <c r="C8" s="6"/>
      <c r="D8" s="7"/>
      <c r="E8" s="6"/>
      <c r="F8" s="6"/>
      <c r="G8" s="6"/>
      <c r="H8" s="6"/>
      <c r="I8" s="6"/>
      <c r="J8" s="6">
        <f>SUM(J6:J7)</f>
        <v>4.8</v>
      </c>
      <c r="K8" s="6"/>
      <c r="L8" s="6">
        <f>SUM(L6:L7)</f>
        <v>2183</v>
      </c>
      <c r="M8" s="6">
        <f>SUM(M6:M7)</f>
        <v>90</v>
      </c>
      <c r="N8" s="8">
        <f t="shared" si="0"/>
        <v>109.2</v>
      </c>
    </row>
    <row r="9" spans="1:14">
      <c r="A9" s="2">
        <v>1</v>
      </c>
      <c r="B9" s="3" t="s">
        <v>16</v>
      </c>
      <c r="C9" s="3" t="s">
        <v>24</v>
      </c>
      <c r="D9" s="4" t="s">
        <v>33</v>
      </c>
      <c r="E9" s="3" t="s">
        <v>34</v>
      </c>
      <c r="F9" s="3" t="s">
        <v>33</v>
      </c>
      <c r="G9" s="3" t="s">
        <v>21</v>
      </c>
      <c r="H9" s="3">
        <v>52</v>
      </c>
      <c r="I9" s="3" t="s">
        <v>35</v>
      </c>
      <c r="J9" s="3">
        <v>2.7</v>
      </c>
      <c r="K9" s="3" t="s">
        <v>22</v>
      </c>
      <c r="L9" s="3">
        <v>1150</v>
      </c>
      <c r="M9" s="3">
        <v>38</v>
      </c>
      <c r="N9" s="5">
        <f t="shared" si="0"/>
        <v>57.5</v>
      </c>
    </row>
    <row r="10" spans="1:14">
      <c r="A10" s="36" t="s">
        <v>23</v>
      </c>
      <c r="B10" s="37"/>
      <c r="C10" s="6"/>
      <c r="D10" s="7"/>
      <c r="E10" s="6"/>
      <c r="F10" s="6"/>
      <c r="G10" s="6"/>
      <c r="H10" s="6"/>
      <c r="I10" s="6"/>
      <c r="J10" s="6">
        <f>SUM(J9)</f>
        <v>2.7</v>
      </c>
      <c r="K10" s="6"/>
      <c r="L10" s="6">
        <f>SUM(L9)</f>
        <v>1150</v>
      </c>
      <c r="M10" s="6">
        <f>SUM(M9)</f>
        <v>38</v>
      </c>
      <c r="N10" s="8">
        <f t="shared" si="0"/>
        <v>57.5</v>
      </c>
    </row>
    <row r="11" spans="1:14">
      <c r="A11" s="38" t="s">
        <v>36</v>
      </c>
      <c r="B11" s="39"/>
      <c r="C11" s="12"/>
      <c r="D11" s="13"/>
      <c r="E11" s="12"/>
      <c r="F11" s="12"/>
      <c r="G11" s="12"/>
      <c r="H11" s="12"/>
      <c r="I11" s="12"/>
      <c r="J11" s="12">
        <f>J5+J8+J10</f>
        <v>8.6999999999999993</v>
      </c>
      <c r="K11" s="12"/>
      <c r="L11" s="12">
        <f>L5+L8+L10</f>
        <v>3716</v>
      </c>
      <c r="M11" s="12">
        <f>M5+M8+M10</f>
        <v>140</v>
      </c>
      <c r="N11" s="12">
        <f t="shared" si="0"/>
        <v>185.8</v>
      </c>
    </row>
  </sheetData>
  <mergeCells count="18">
    <mergeCell ref="A5:B5"/>
    <mergeCell ref="A8:B8"/>
    <mergeCell ref="A10:B10"/>
    <mergeCell ref="A11:B11"/>
    <mergeCell ref="N2:N3"/>
    <mergeCell ref="A1:M1"/>
    <mergeCell ref="A2:A3"/>
    <mergeCell ref="B2:B3"/>
    <mergeCell ref="C2:C3"/>
    <mergeCell ref="D2:D3"/>
    <mergeCell ref="E2:E3"/>
    <mergeCell ref="F2:F3"/>
    <mergeCell ref="G2:G3"/>
    <mergeCell ref="H2:H3"/>
    <mergeCell ref="I2:I3"/>
    <mergeCell ref="J2:J3"/>
    <mergeCell ref="K2:K3"/>
    <mergeCell ref="L2:M2"/>
  </mergeCells>
  <pageMargins left="0.70866141732283472" right="0.70866141732283472" top="0.74803149606299213" bottom="0.74803149606299213" header="0.31496062992125984" footer="0.31496062992125984"/>
  <pageSetup paperSize="9" scale="75" orientation="landscape" verticalDpi="0"/>
</worksheet>
</file>

<file path=xl/worksheets/sheet2.xml><?xml version="1.0" encoding="utf-8"?>
<worksheet xmlns="http://schemas.openxmlformats.org/spreadsheetml/2006/main" xmlns:r="http://schemas.openxmlformats.org/officeDocument/2006/relationships">
  <sheetPr>
    <pageSetUpPr fitToPage="1"/>
  </sheetPr>
  <dimension ref="A1:N51"/>
  <sheetViews>
    <sheetView tabSelected="1" view="pageBreakPreview" topLeftCell="A28" zoomScale="70" zoomScaleNormal="70" zoomScaleSheetLayoutView="70" workbookViewId="0">
      <selection activeCell="D43" sqref="D43:D45"/>
    </sheetView>
  </sheetViews>
  <sheetFormatPr defaultRowHeight="15"/>
  <cols>
    <col min="1" max="1" width="7" customWidth="1"/>
    <col min="2" max="2" width="18.7109375" customWidth="1"/>
    <col min="3" max="3" width="12.7109375" customWidth="1"/>
    <col min="4" max="4" width="16.85546875" customWidth="1"/>
    <col min="5" max="5" width="16.5703125" customWidth="1"/>
    <col min="6" max="6" width="22.7109375" customWidth="1"/>
    <col min="7" max="7" width="10.5703125" customWidth="1"/>
    <col min="11" max="11" width="11.7109375" customWidth="1"/>
    <col min="14" max="14" width="12.28515625" customWidth="1"/>
  </cols>
  <sheetData>
    <row r="1" spans="1:14" ht="50.45" customHeight="1">
      <c r="A1" s="34" t="s">
        <v>125</v>
      </c>
      <c r="B1" s="34"/>
      <c r="C1" s="34"/>
      <c r="D1" s="34"/>
      <c r="E1" s="34"/>
      <c r="F1" s="34"/>
      <c r="G1" s="34"/>
      <c r="H1" s="34"/>
      <c r="I1" s="34"/>
      <c r="J1" s="34"/>
      <c r="K1" s="34"/>
      <c r="L1" s="34"/>
      <c r="M1" s="34"/>
      <c r="N1" s="34"/>
    </row>
    <row r="2" spans="1:14" ht="55.15" customHeight="1">
      <c r="A2" s="35" t="s">
        <v>1</v>
      </c>
      <c r="B2" s="35" t="s">
        <v>116</v>
      </c>
      <c r="C2" s="35" t="s">
        <v>3</v>
      </c>
      <c r="D2" s="35" t="s">
        <v>117</v>
      </c>
      <c r="E2" s="35" t="s">
        <v>5</v>
      </c>
      <c r="F2" s="67" t="s">
        <v>118</v>
      </c>
      <c r="G2" s="35" t="s">
        <v>7</v>
      </c>
      <c r="H2" s="35" t="s">
        <v>8</v>
      </c>
      <c r="I2" s="35" t="s">
        <v>9</v>
      </c>
      <c r="J2" s="67" t="s">
        <v>122</v>
      </c>
      <c r="K2" s="35" t="s">
        <v>11</v>
      </c>
      <c r="L2" s="35" t="s">
        <v>12</v>
      </c>
      <c r="M2" s="35"/>
      <c r="N2" s="65" t="s">
        <v>13</v>
      </c>
    </row>
    <row r="3" spans="1:14" ht="114.75">
      <c r="A3" s="35"/>
      <c r="B3" s="35"/>
      <c r="C3" s="35"/>
      <c r="D3" s="35"/>
      <c r="E3" s="35"/>
      <c r="F3" s="35"/>
      <c r="G3" s="35"/>
      <c r="H3" s="35"/>
      <c r="I3" s="35"/>
      <c r="J3" s="35"/>
      <c r="K3" s="35"/>
      <c r="L3" s="27" t="s">
        <v>14</v>
      </c>
      <c r="M3" s="27" t="s">
        <v>15</v>
      </c>
      <c r="N3" s="66"/>
    </row>
    <row r="4" spans="1:14">
      <c r="A4" s="18">
        <v>1</v>
      </c>
      <c r="B4" s="68" t="s">
        <v>123</v>
      </c>
      <c r="C4" s="3" t="s">
        <v>37</v>
      </c>
      <c r="D4" s="4" t="s">
        <v>38</v>
      </c>
      <c r="E4" s="3" t="s">
        <v>39</v>
      </c>
      <c r="F4" s="3" t="s">
        <v>40</v>
      </c>
      <c r="G4" s="3" t="s">
        <v>21</v>
      </c>
      <c r="H4" s="3">
        <v>330</v>
      </c>
      <c r="I4" s="3">
        <v>2.2000000000000002</v>
      </c>
      <c r="J4" s="3">
        <v>2.5</v>
      </c>
      <c r="K4" s="3" t="s">
        <v>41</v>
      </c>
      <c r="L4" s="3">
        <v>1147</v>
      </c>
      <c r="M4" s="3">
        <v>546</v>
      </c>
      <c r="N4" s="15">
        <f t="shared" ref="N4:N19" si="0">ROUND(SUM(L4*0.05),1)</f>
        <v>57.4</v>
      </c>
    </row>
    <row r="5" spans="1:14">
      <c r="A5" s="18">
        <v>2</v>
      </c>
      <c r="B5" s="69"/>
      <c r="C5" s="3" t="s">
        <v>37</v>
      </c>
      <c r="D5" s="4" t="s">
        <v>42</v>
      </c>
      <c r="E5" s="3" t="s">
        <v>43</v>
      </c>
      <c r="F5" s="3" t="s">
        <v>44</v>
      </c>
      <c r="G5" s="3" t="s">
        <v>21</v>
      </c>
      <c r="H5" s="3">
        <v>48</v>
      </c>
      <c r="I5" s="14" t="s">
        <v>45</v>
      </c>
      <c r="J5" s="3">
        <v>2</v>
      </c>
      <c r="K5" s="3" t="s">
        <v>22</v>
      </c>
      <c r="L5" s="3">
        <v>952</v>
      </c>
      <c r="M5" s="3">
        <v>245</v>
      </c>
      <c r="N5" s="15">
        <f t="shared" si="0"/>
        <v>47.6</v>
      </c>
    </row>
    <row r="6" spans="1:14">
      <c r="A6" s="18">
        <v>3</v>
      </c>
      <c r="B6" s="69"/>
      <c r="C6" s="3" t="s">
        <v>37</v>
      </c>
      <c r="D6" s="4" t="s">
        <v>42</v>
      </c>
      <c r="E6" s="3" t="s">
        <v>46</v>
      </c>
      <c r="F6" s="3" t="s">
        <v>47</v>
      </c>
      <c r="G6" s="3" t="s">
        <v>21</v>
      </c>
      <c r="H6" s="3">
        <v>13</v>
      </c>
      <c r="I6" s="19">
        <v>8</v>
      </c>
      <c r="J6" s="3">
        <v>1.2</v>
      </c>
      <c r="K6" s="3" t="s">
        <v>22</v>
      </c>
      <c r="L6" s="3">
        <v>431</v>
      </c>
      <c r="M6" s="4">
        <v>77</v>
      </c>
      <c r="N6" s="15">
        <f t="shared" si="0"/>
        <v>21.6</v>
      </c>
    </row>
    <row r="7" spans="1:14">
      <c r="A7" s="18">
        <v>4</v>
      </c>
      <c r="B7" s="69"/>
      <c r="C7" s="3" t="s">
        <v>37</v>
      </c>
      <c r="D7" s="4" t="s">
        <v>42</v>
      </c>
      <c r="E7" s="3" t="s">
        <v>48</v>
      </c>
      <c r="F7" s="3" t="s">
        <v>49</v>
      </c>
      <c r="G7" s="3" t="s">
        <v>21</v>
      </c>
      <c r="H7" s="3">
        <v>1</v>
      </c>
      <c r="I7" s="14" t="s">
        <v>50</v>
      </c>
      <c r="J7" s="3">
        <v>1.1000000000000001</v>
      </c>
      <c r="K7" s="3" t="s">
        <v>22</v>
      </c>
      <c r="L7" s="3">
        <v>508</v>
      </c>
      <c r="M7" s="3">
        <v>88</v>
      </c>
      <c r="N7" s="15">
        <f t="shared" si="0"/>
        <v>25.4</v>
      </c>
    </row>
    <row r="8" spans="1:14">
      <c r="A8" s="18">
        <v>5</v>
      </c>
      <c r="B8" s="69"/>
      <c r="C8" s="3" t="s">
        <v>37</v>
      </c>
      <c r="D8" s="4" t="s">
        <v>42</v>
      </c>
      <c r="E8" s="3" t="s">
        <v>51</v>
      </c>
      <c r="F8" s="3" t="s">
        <v>52</v>
      </c>
      <c r="G8" s="3" t="s">
        <v>21</v>
      </c>
      <c r="H8" s="3">
        <v>9</v>
      </c>
      <c r="I8" s="14" t="s">
        <v>53</v>
      </c>
      <c r="J8" s="3">
        <v>0.9</v>
      </c>
      <c r="K8" s="3" t="s">
        <v>22</v>
      </c>
      <c r="L8" s="3">
        <v>392</v>
      </c>
      <c r="M8" s="3">
        <v>96</v>
      </c>
      <c r="N8" s="15">
        <f t="shared" si="0"/>
        <v>19.600000000000001</v>
      </c>
    </row>
    <row r="9" spans="1:14">
      <c r="A9" s="18">
        <v>6</v>
      </c>
      <c r="B9" s="69"/>
      <c r="C9" s="3" t="s">
        <v>37</v>
      </c>
      <c r="D9" s="4" t="s">
        <v>42</v>
      </c>
      <c r="E9" s="3" t="s">
        <v>54</v>
      </c>
      <c r="F9" s="3" t="s">
        <v>55</v>
      </c>
      <c r="G9" s="3" t="s">
        <v>21</v>
      </c>
      <c r="H9" s="3">
        <v>95</v>
      </c>
      <c r="I9" s="14" t="s">
        <v>50</v>
      </c>
      <c r="J9" s="3">
        <v>3</v>
      </c>
      <c r="K9" s="3" t="s">
        <v>22</v>
      </c>
      <c r="L9" s="3">
        <v>735</v>
      </c>
      <c r="M9" s="3">
        <v>124</v>
      </c>
      <c r="N9" s="15">
        <f t="shared" si="0"/>
        <v>36.799999999999997</v>
      </c>
    </row>
    <row r="10" spans="1:14">
      <c r="A10" s="18">
        <v>7</v>
      </c>
      <c r="B10" s="69"/>
      <c r="C10" s="3" t="s">
        <v>37</v>
      </c>
      <c r="D10" s="4" t="s">
        <v>42</v>
      </c>
      <c r="E10" s="3" t="s">
        <v>56</v>
      </c>
      <c r="F10" s="3" t="s">
        <v>57</v>
      </c>
      <c r="G10" s="3" t="s">
        <v>21</v>
      </c>
      <c r="H10" s="3">
        <v>90</v>
      </c>
      <c r="I10" s="14" t="s">
        <v>58</v>
      </c>
      <c r="J10" s="3">
        <v>2.1</v>
      </c>
      <c r="K10" s="3" t="s">
        <v>22</v>
      </c>
      <c r="L10" s="3">
        <v>1015</v>
      </c>
      <c r="M10" s="3">
        <v>303</v>
      </c>
      <c r="N10" s="15">
        <f t="shared" si="0"/>
        <v>50.8</v>
      </c>
    </row>
    <row r="11" spans="1:14">
      <c r="A11" s="18">
        <v>8</v>
      </c>
      <c r="B11" s="69"/>
      <c r="C11" s="3" t="s">
        <v>37</v>
      </c>
      <c r="D11" s="4" t="s">
        <v>42</v>
      </c>
      <c r="E11" s="3" t="s">
        <v>59</v>
      </c>
      <c r="F11" s="3" t="s">
        <v>60</v>
      </c>
      <c r="G11" s="3" t="s">
        <v>21</v>
      </c>
      <c r="H11" s="3">
        <v>65</v>
      </c>
      <c r="I11" s="14" t="s">
        <v>61</v>
      </c>
      <c r="J11" s="3">
        <v>1.6</v>
      </c>
      <c r="K11" s="3" t="s">
        <v>22</v>
      </c>
      <c r="L11" s="3">
        <v>508</v>
      </c>
      <c r="M11" s="3">
        <v>112</v>
      </c>
      <c r="N11" s="15">
        <f t="shared" si="0"/>
        <v>25.4</v>
      </c>
    </row>
    <row r="12" spans="1:14">
      <c r="A12" s="18">
        <v>9</v>
      </c>
      <c r="B12" s="69"/>
      <c r="C12" s="3" t="s">
        <v>37</v>
      </c>
      <c r="D12" s="4" t="s">
        <v>42</v>
      </c>
      <c r="E12" s="3" t="s">
        <v>62</v>
      </c>
      <c r="F12" s="3" t="s">
        <v>63</v>
      </c>
      <c r="G12" s="3" t="s">
        <v>21</v>
      </c>
      <c r="H12" s="3">
        <v>70</v>
      </c>
      <c r="I12" s="14" t="s">
        <v>64</v>
      </c>
      <c r="J12" s="3">
        <v>2.1</v>
      </c>
      <c r="K12" s="3" t="s">
        <v>22</v>
      </c>
      <c r="L12" s="3">
        <v>661</v>
      </c>
      <c r="M12" s="3">
        <v>88</v>
      </c>
      <c r="N12" s="15">
        <f t="shared" si="0"/>
        <v>33.1</v>
      </c>
    </row>
    <row r="13" spans="1:14">
      <c r="A13" s="18">
        <v>10</v>
      </c>
      <c r="B13" s="69"/>
      <c r="C13" s="3" t="s">
        <v>37</v>
      </c>
      <c r="D13" s="4" t="s">
        <v>42</v>
      </c>
      <c r="E13" s="3" t="s">
        <v>65</v>
      </c>
      <c r="F13" s="3" t="s">
        <v>66</v>
      </c>
      <c r="G13" s="3" t="s">
        <v>21</v>
      </c>
      <c r="H13" s="3">
        <v>10</v>
      </c>
      <c r="I13" s="14" t="s">
        <v>67</v>
      </c>
      <c r="J13" s="3">
        <v>2.1</v>
      </c>
      <c r="K13" s="3" t="s">
        <v>68</v>
      </c>
      <c r="L13" s="3">
        <v>777</v>
      </c>
      <c r="M13" s="3">
        <v>228</v>
      </c>
      <c r="N13" s="15">
        <f t="shared" si="0"/>
        <v>38.9</v>
      </c>
    </row>
    <row r="14" spans="1:14">
      <c r="A14" s="18">
        <v>11</v>
      </c>
      <c r="B14" s="69"/>
      <c r="C14" s="3" t="s">
        <v>37</v>
      </c>
      <c r="D14" s="4" t="s">
        <v>42</v>
      </c>
      <c r="E14" s="3" t="s">
        <v>69</v>
      </c>
      <c r="F14" s="3" t="s">
        <v>70</v>
      </c>
      <c r="G14" s="3" t="s">
        <v>21</v>
      </c>
      <c r="H14" s="3">
        <v>56</v>
      </c>
      <c r="I14" s="14" t="s">
        <v>50</v>
      </c>
      <c r="J14" s="3">
        <v>2.6</v>
      </c>
      <c r="K14" s="3" t="s">
        <v>22</v>
      </c>
      <c r="L14" s="3">
        <v>1102</v>
      </c>
      <c r="M14" s="3">
        <v>181</v>
      </c>
      <c r="N14" s="15">
        <f t="shared" si="0"/>
        <v>55.1</v>
      </c>
    </row>
    <row r="15" spans="1:14" ht="23.25" customHeight="1">
      <c r="A15" s="18">
        <v>12</v>
      </c>
      <c r="B15" s="69"/>
      <c r="C15" s="3" t="s">
        <v>37</v>
      </c>
      <c r="D15" s="4" t="s">
        <v>71</v>
      </c>
      <c r="E15" s="3" t="s">
        <v>72</v>
      </c>
      <c r="F15" s="3" t="s">
        <v>73</v>
      </c>
      <c r="G15" s="3" t="s">
        <v>74</v>
      </c>
      <c r="H15" s="3">
        <v>93</v>
      </c>
      <c r="I15" s="19">
        <v>2</v>
      </c>
      <c r="J15" s="3">
        <v>2.6</v>
      </c>
      <c r="K15" s="3" t="s">
        <v>22</v>
      </c>
      <c r="L15" s="3">
        <v>1357</v>
      </c>
      <c r="M15" s="3">
        <v>247</v>
      </c>
      <c r="N15" s="15">
        <f t="shared" si="0"/>
        <v>67.900000000000006</v>
      </c>
    </row>
    <row r="16" spans="1:14" ht="24" customHeight="1">
      <c r="A16" s="18">
        <v>13</v>
      </c>
      <c r="B16" s="69"/>
      <c r="C16" s="3" t="s">
        <v>37</v>
      </c>
      <c r="D16" s="4" t="s">
        <v>71</v>
      </c>
      <c r="E16" s="3" t="s">
        <v>75</v>
      </c>
      <c r="F16" s="3" t="s">
        <v>76</v>
      </c>
      <c r="G16" s="3" t="s">
        <v>74</v>
      </c>
      <c r="H16" s="3">
        <v>153</v>
      </c>
      <c r="I16" s="19">
        <v>12</v>
      </c>
      <c r="J16" s="3">
        <v>2.7</v>
      </c>
      <c r="K16" s="3" t="s">
        <v>22</v>
      </c>
      <c r="L16" s="3">
        <v>954</v>
      </c>
      <c r="M16" s="4">
        <v>198</v>
      </c>
      <c r="N16" s="15">
        <f t="shared" si="0"/>
        <v>47.7</v>
      </c>
    </row>
    <row r="17" spans="1:14">
      <c r="A17" s="18">
        <v>14</v>
      </c>
      <c r="B17" s="69"/>
      <c r="C17" s="3" t="s">
        <v>37</v>
      </c>
      <c r="D17" s="4" t="s">
        <v>77</v>
      </c>
      <c r="E17" s="3" t="s">
        <v>78</v>
      </c>
      <c r="F17" s="3" t="s">
        <v>79</v>
      </c>
      <c r="G17" s="3" t="s">
        <v>21</v>
      </c>
      <c r="H17" s="28">
        <v>60</v>
      </c>
      <c r="I17" s="29" t="s">
        <v>80</v>
      </c>
      <c r="J17" s="28">
        <v>2.7</v>
      </c>
      <c r="K17" s="3" t="s">
        <v>22</v>
      </c>
      <c r="L17" s="3">
        <v>1271</v>
      </c>
      <c r="M17" s="3">
        <v>50</v>
      </c>
      <c r="N17" s="15">
        <f t="shared" si="0"/>
        <v>63.6</v>
      </c>
    </row>
    <row r="18" spans="1:14">
      <c r="A18" s="18">
        <v>15</v>
      </c>
      <c r="B18" s="69"/>
      <c r="C18" s="3" t="s">
        <v>37</v>
      </c>
      <c r="D18" s="4" t="s">
        <v>81</v>
      </c>
      <c r="E18" s="3" t="s">
        <v>82</v>
      </c>
      <c r="F18" s="3" t="s">
        <v>81</v>
      </c>
      <c r="G18" s="3" t="s">
        <v>21</v>
      </c>
      <c r="H18" s="3">
        <v>98</v>
      </c>
      <c r="I18" s="19">
        <v>12</v>
      </c>
      <c r="J18" s="3">
        <v>2</v>
      </c>
      <c r="K18" s="3" t="s">
        <v>22</v>
      </c>
      <c r="L18" s="3">
        <v>938</v>
      </c>
      <c r="M18" s="3">
        <v>196</v>
      </c>
      <c r="N18" s="15">
        <f t="shared" si="0"/>
        <v>46.9</v>
      </c>
    </row>
    <row r="19" spans="1:14" ht="19.5" customHeight="1">
      <c r="A19" s="18">
        <v>16</v>
      </c>
      <c r="B19" s="69"/>
      <c r="C19" s="3" t="s">
        <v>37</v>
      </c>
      <c r="D19" s="4" t="s">
        <v>81</v>
      </c>
      <c r="E19" s="3" t="s">
        <v>82</v>
      </c>
      <c r="F19" s="3" t="s">
        <v>81</v>
      </c>
      <c r="G19" s="3" t="s">
        <v>21</v>
      </c>
      <c r="H19" s="3">
        <v>92</v>
      </c>
      <c r="I19" s="19">
        <v>2</v>
      </c>
      <c r="J19" s="3">
        <v>2.6</v>
      </c>
      <c r="K19" s="3" t="s">
        <v>22</v>
      </c>
      <c r="L19" s="3">
        <v>1059</v>
      </c>
      <c r="M19" s="3">
        <v>238</v>
      </c>
      <c r="N19" s="15">
        <f t="shared" si="0"/>
        <v>53</v>
      </c>
    </row>
    <row r="20" spans="1:14">
      <c r="A20" s="60" t="s">
        <v>119</v>
      </c>
      <c r="B20" s="61"/>
      <c r="C20" s="12"/>
      <c r="D20" s="13"/>
      <c r="E20" s="12"/>
      <c r="F20" s="12"/>
      <c r="G20" s="12"/>
      <c r="H20" s="12"/>
      <c r="I20" s="12"/>
      <c r="J20" s="26">
        <f>SUM(J4:J19)</f>
        <v>33.800000000000004</v>
      </c>
      <c r="K20" s="12"/>
      <c r="L20" s="26">
        <f>SUM(L4:L19)</f>
        <v>13807</v>
      </c>
      <c r="M20" s="26">
        <f>SUM(M4:M19)</f>
        <v>3017</v>
      </c>
      <c r="N20" s="25">
        <f>SUM(N4:N19)</f>
        <v>690.80000000000007</v>
      </c>
    </row>
    <row r="21" spans="1:14">
      <c r="A21" s="33"/>
      <c r="B21" s="33"/>
      <c r="C21" s="33"/>
      <c r="D21" s="33"/>
      <c r="E21" s="33"/>
      <c r="F21" s="33"/>
      <c r="G21" s="33"/>
      <c r="H21" s="33"/>
      <c r="I21" s="33"/>
      <c r="J21" s="33"/>
      <c r="K21" s="33"/>
      <c r="L21" s="33"/>
      <c r="M21" s="33"/>
      <c r="N21" s="33"/>
    </row>
    <row r="22" spans="1:14" ht="26.25" customHeight="1">
      <c r="A22" s="18">
        <v>17</v>
      </c>
      <c r="B22" s="62" t="s">
        <v>83</v>
      </c>
      <c r="C22" s="16" t="s">
        <v>37</v>
      </c>
      <c r="D22" s="70" t="s">
        <v>84</v>
      </c>
      <c r="E22" s="16" t="s">
        <v>85</v>
      </c>
      <c r="F22" s="17" t="s">
        <v>86</v>
      </c>
      <c r="G22" s="30" t="s">
        <v>87</v>
      </c>
      <c r="H22" s="16">
        <v>28</v>
      </c>
      <c r="I22" s="16">
        <v>4</v>
      </c>
      <c r="J22" s="16">
        <v>7.2</v>
      </c>
      <c r="K22" s="16" t="s">
        <v>22</v>
      </c>
      <c r="L22" s="16">
        <v>176</v>
      </c>
      <c r="M22" s="17">
        <v>143</v>
      </c>
      <c r="N22" s="20">
        <f t="shared" ref="N22:N24" si="1">SUM(L22*0.08)</f>
        <v>14.08</v>
      </c>
    </row>
    <row r="23" spans="1:14" ht="21" customHeight="1">
      <c r="A23" s="18">
        <v>18</v>
      </c>
      <c r="B23" s="63"/>
      <c r="C23" s="16" t="s">
        <v>37</v>
      </c>
      <c r="D23" s="70"/>
      <c r="E23" s="16" t="s">
        <v>88</v>
      </c>
      <c r="F23" s="17" t="s">
        <v>86</v>
      </c>
      <c r="G23" s="30" t="s">
        <v>87</v>
      </c>
      <c r="H23" s="16">
        <v>64</v>
      </c>
      <c r="I23" s="16">
        <v>11</v>
      </c>
      <c r="J23" s="16">
        <v>5.4</v>
      </c>
      <c r="K23" s="16" t="s">
        <v>22</v>
      </c>
      <c r="L23" s="16">
        <v>256</v>
      </c>
      <c r="M23" s="16">
        <v>236</v>
      </c>
      <c r="N23" s="20">
        <f t="shared" si="1"/>
        <v>20.48</v>
      </c>
    </row>
    <row r="24" spans="1:14" ht="21.75" customHeight="1">
      <c r="A24" s="18">
        <v>19</v>
      </c>
      <c r="B24" s="64"/>
      <c r="C24" s="16" t="s">
        <v>37</v>
      </c>
      <c r="D24" s="70"/>
      <c r="E24" s="16" t="s">
        <v>89</v>
      </c>
      <c r="F24" s="17" t="s">
        <v>90</v>
      </c>
      <c r="G24" s="30" t="s">
        <v>87</v>
      </c>
      <c r="H24" s="16">
        <v>67</v>
      </c>
      <c r="I24" s="16">
        <v>34</v>
      </c>
      <c r="J24" s="16">
        <v>14</v>
      </c>
      <c r="K24" s="16" t="s">
        <v>22</v>
      </c>
      <c r="L24" s="16">
        <v>155</v>
      </c>
      <c r="M24" s="16">
        <v>88</v>
      </c>
      <c r="N24" s="20">
        <f t="shared" si="1"/>
        <v>12.4</v>
      </c>
    </row>
    <row r="25" spans="1:14" ht="17.25" customHeight="1">
      <c r="A25" s="18">
        <v>20</v>
      </c>
      <c r="B25" s="62" t="s">
        <v>83</v>
      </c>
      <c r="C25" s="16" t="s">
        <v>37</v>
      </c>
      <c r="D25" s="70" t="s">
        <v>91</v>
      </c>
      <c r="E25" s="16" t="s">
        <v>92</v>
      </c>
      <c r="F25" s="22" t="s">
        <v>126</v>
      </c>
      <c r="G25" s="16" t="s">
        <v>21</v>
      </c>
      <c r="H25" s="16">
        <v>154</v>
      </c>
      <c r="I25" s="31">
        <v>8.4</v>
      </c>
      <c r="J25" s="16">
        <v>2.5</v>
      </c>
      <c r="K25" s="16" t="s">
        <v>22</v>
      </c>
      <c r="L25" s="16">
        <v>874</v>
      </c>
      <c r="M25" s="17">
        <v>122</v>
      </c>
      <c r="N25" s="21">
        <v>20</v>
      </c>
    </row>
    <row r="26" spans="1:14" ht="18" customHeight="1">
      <c r="A26" s="18">
        <v>21</v>
      </c>
      <c r="B26" s="63"/>
      <c r="C26" s="16" t="s">
        <v>37</v>
      </c>
      <c r="D26" s="70"/>
      <c r="E26" s="3" t="s">
        <v>92</v>
      </c>
      <c r="F26" s="22" t="s">
        <v>126</v>
      </c>
      <c r="G26" s="16" t="s">
        <v>21</v>
      </c>
      <c r="H26" s="16">
        <v>155</v>
      </c>
      <c r="I26" s="31">
        <v>1.7</v>
      </c>
      <c r="J26" s="16">
        <v>1.7</v>
      </c>
      <c r="K26" s="16" t="s">
        <v>22</v>
      </c>
      <c r="L26" s="16">
        <v>624</v>
      </c>
      <c r="M26" s="16">
        <v>93</v>
      </c>
      <c r="N26" s="21">
        <v>10</v>
      </c>
    </row>
    <row r="27" spans="1:14" ht="19.5" customHeight="1">
      <c r="A27" s="18">
        <v>22</v>
      </c>
      <c r="B27" s="63"/>
      <c r="C27" s="16" t="s">
        <v>37</v>
      </c>
      <c r="D27" s="70"/>
      <c r="E27" s="3" t="s">
        <v>92</v>
      </c>
      <c r="F27" s="22" t="s">
        <v>126</v>
      </c>
      <c r="G27" s="16" t="s">
        <v>21</v>
      </c>
      <c r="H27" s="16">
        <v>155</v>
      </c>
      <c r="I27" s="31">
        <v>1.2</v>
      </c>
      <c r="J27" s="16">
        <v>1.2</v>
      </c>
      <c r="K27" s="16" t="s">
        <v>22</v>
      </c>
      <c r="L27" s="16">
        <v>497</v>
      </c>
      <c r="M27" s="16">
        <v>80</v>
      </c>
      <c r="N27" s="21">
        <v>10</v>
      </c>
    </row>
    <row r="28" spans="1:14" ht="17.25" customHeight="1">
      <c r="A28" s="18">
        <v>23</v>
      </c>
      <c r="B28" s="63"/>
      <c r="C28" s="16" t="s">
        <v>37</v>
      </c>
      <c r="D28" s="70"/>
      <c r="E28" s="3" t="s">
        <v>92</v>
      </c>
      <c r="F28" s="22" t="s">
        <v>126</v>
      </c>
      <c r="G28" s="16" t="s">
        <v>21</v>
      </c>
      <c r="H28" s="16">
        <v>155</v>
      </c>
      <c r="I28" s="31">
        <v>0.7</v>
      </c>
      <c r="J28" s="16">
        <v>0.7</v>
      </c>
      <c r="K28" s="16" t="s">
        <v>22</v>
      </c>
      <c r="L28" s="16">
        <v>373</v>
      </c>
      <c r="M28" s="16">
        <v>107</v>
      </c>
      <c r="N28" s="21">
        <v>5</v>
      </c>
    </row>
    <row r="29" spans="1:14" ht="22.5" customHeight="1">
      <c r="A29" s="18">
        <v>24</v>
      </c>
      <c r="B29" s="63"/>
      <c r="C29" s="16" t="s">
        <v>37</v>
      </c>
      <c r="D29" s="70" t="s">
        <v>93</v>
      </c>
      <c r="E29" s="3" t="s">
        <v>94</v>
      </c>
      <c r="F29" s="22" t="s">
        <v>127</v>
      </c>
      <c r="G29" s="16" t="s">
        <v>87</v>
      </c>
      <c r="H29" s="16">
        <v>187</v>
      </c>
      <c r="I29" s="16">
        <v>3.2</v>
      </c>
      <c r="J29" s="16">
        <v>2.1</v>
      </c>
      <c r="K29" s="16" t="s">
        <v>22</v>
      </c>
      <c r="L29" s="16">
        <v>627</v>
      </c>
      <c r="M29" s="17">
        <v>106</v>
      </c>
      <c r="N29" s="20">
        <v>110</v>
      </c>
    </row>
    <row r="30" spans="1:14" ht="23.25" customHeight="1">
      <c r="A30" s="18">
        <v>25</v>
      </c>
      <c r="B30" s="63"/>
      <c r="C30" s="16" t="s">
        <v>37</v>
      </c>
      <c r="D30" s="70"/>
      <c r="E30" s="3" t="s">
        <v>94</v>
      </c>
      <c r="F30" s="22" t="s">
        <v>127</v>
      </c>
      <c r="G30" s="16" t="s">
        <v>87</v>
      </c>
      <c r="H30" s="16">
        <v>192</v>
      </c>
      <c r="I30" s="16">
        <v>1.1000000000000001</v>
      </c>
      <c r="J30" s="16">
        <v>1.7</v>
      </c>
      <c r="K30" s="16" t="s">
        <v>22</v>
      </c>
      <c r="L30" s="16">
        <v>622</v>
      </c>
      <c r="M30" s="16">
        <v>215</v>
      </c>
      <c r="N30" s="20">
        <v>100</v>
      </c>
    </row>
    <row r="31" spans="1:14" ht="23.25" customHeight="1">
      <c r="A31" s="18">
        <v>26</v>
      </c>
      <c r="B31" s="63"/>
      <c r="C31" s="16" t="s">
        <v>37</v>
      </c>
      <c r="D31" s="70"/>
      <c r="E31" s="3" t="s">
        <v>94</v>
      </c>
      <c r="F31" s="22" t="s">
        <v>127</v>
      </c>
      <c r="G31" s="16" t="s">
        <v>87</v>
      </c>
      <c r="H31" s="16">
        <v>187</v>
      </c>
      <c r="I31" s="16">
        <v>3.3</v>
      </c>
      <c r="J31" s="16">
        <v>3.3</v>
      </c>
      <c r="K31" s="16" t="s">
        <v>22</v>
      </c>
      <c r="L31" s="16">
        <v>205</v>
      </c>
      <c r="M31" s="16">
        <v>52</v>
      </c>
      <c r="N31" s="20">
        <v>30</v>
      </c>
    </row>
    <row r="32" spans="1:14">
      <c r="A32" s="18">
        <v>27</v>
      </c>
      <c r="B32" s="63"/>
      <c r="C32" s="16" t="s">
        <v>37</v>
      </c>
      <c r="D32" s="70" t="s">
        <v>95</v>
      </c>
      <c r="E32" s="3" t="s">
        <v>96</v>
      </c>
      <c r="F32" s="17" t="s">
        <v>86</v>
      </c>
      <c r="G32" s="16" t="s">
        <v>87</v>
      </c>
      <c r="H32" s="16">
        <v>114</v>
      </c>
      <c r="I32" s="16">
        <v>3</v>
      </c>
      <c r="J32" s="16">
        <v>11.1</v>
      </c>
      <c r="K32" s="16" t="s">
        <v>22</v>
      </c>
      <c r="L32" s="16">
        <v>290</v>
      </c>
      <c r="M32" s="16">
        <v>87</v>
      </c>
      <c r="N32" s="20">
        <f t="shared" ref="N32:N46" si="2">SUM(L32*0.08)</f>
        <v>23.2</v>
      </c>
    </row>
    <row r="33" spans="1:14">
      <c r="A33" s="18">
        <v>28</v>
      </c>
      <c r="B33" s="63"/>
      <c r="C33" s="16" t="s">
        <v>37</v>
      </c>
      <c r="D33" s="70"/>
      <c r="E33" s="3" t="s">
        <v>96</v>
      </c>
      <c r="F33" s="17" t="s">
        <v>86</v>
      </c>
      <c r="G33" s="16" t="s">
        <v>87</v>
      </c>
      <c r="H33" s="16">
        <v>115</v>
      </c>
      <c r="I33" s="16">
        <v>6</v>
      </c>
      <c r="J33" s="16">
        <v>11.4</v>
      </c>
      <c r="K33" s="16" t="s">
        <v>22</v>
      </c>
      <c r="L33" s="16">
        <v>390</v>
      </c>
      <c r="M33" s="16">
        <v>76</v>
      </c>
      <c r="N33" s="20">
        <f t="shared" si="2"/>
        <v>31.2</v>
      </c>
    </row>
    <row r="34" spans="1:14">
      <c r="A34" s="18">
        <v>29</v>
      </c>
      <c r="B34" s="63"/>
      <c r="C34" s="16" t="s">
        <v>37</v>
      </c>
      <c r="D34" s="70"/>
      <c r="E34" s="3" t="s">
        <v>96</v>
      </c>
      <c r="F34" s="17" t="s">
        <v>86</v>
      </c>
      <c r="G34" s="16" t="s">
        <v>87</v>
      </c>
      <c r="H34" s="16">
        <v>114</v>
      </c>
      <c r="I34" s="16">
        <v>1</v>
      </c>
      <c r="J34" s="16">
        <v>7.7</v>
      </c>
      <c r="K34" s="16" t="s">
        <v>22</v>
      </c>
      <c r="L34" s="16">
        <v>192</v>
      </c>
      <c r="M34" s="16">
        <v>21</v>
      </c>
      <c r="N34" s="20">
        <f t="shared" si="2"/>
        <v>15.36</v>
      </c>
    </row>
    <row r="35" spans="1:14">
      <c r="A35" s="18">
        <v>30</v>
      </c>
      <c r="B35" s="63"/>
      <c r="C35" s="16" t="s">
        <v>37</v>
      </c>
      <c r="D35" s="70"/>
      <c r="E35" s="3" t="s">
        <v>96</v>
      </c>
      <c r="F35" s="17" t="s">
        <v>86</v>
      </c>
      <c r="G35" s="16" t="s">
        <v>87</v>
      </c>
      <c r="H35" s="16">
        <v>118</v>
      </c>
      <c r="I35" s="16">
        <v>5</v>
      </c>
      <c r="J35" s="16">
        <v>5</v>
      </c>
      <c r="K35" s="16" t="s">
        <v>22</v>
      </c>
      <c r="L35" s="16">
        <v>147</v>
      </c>
      <c r="M35" s="16">
        <v>49</v>
      </c>
      <c r="N35" s="20">
        <f t="shared" si="2"/>
        <v>11.76</v>
      </c>
    </row>
    <row r="36" spans="1:14">
      <c r="A36" s="18">
        <v>31</v>
      </c>
      <c r="B36" s="63"/>
      <c r="C36" s="16" t="s">
        <v>37</v>
      </c>
      <c r="D36" s="70"/>
      <c r="E36" s="3" t="s">
        <v>97</v>
      </c>
      <c r="F36" s="17" t="s">
        <v>90</v>
      </c>
      <c r="G36" s="16" t="s">
        <v>87</v>
      </c>
      <c r="H36" s="16">
        <v>188</v>
      </c>
      <c r="I36" s="16">
        <v>3</v>
      </c>
      <c r="J36" s="16">
        <v>34</v>
      </c>
      <c r="K36" s="16" t="s">
        <v>22</v>
      </c>
      <c r="L36" s="16">
        <v>968</v>
      </c>
      <c r="M36" s="16">
        <v>320</v>
      </c>
      <c r="N36" s="20">
        <f t="shared" si="2"/>
        <v>77.44</v>
      </c>
    </row>
    <row r="37" spans="1:14">
      <c r="A37" s="18">
        <v>32</v>
      </c>
      <c r="B37" s="63"/>
      <c r="C37" s="16" t="s">
        <v>37</v>
      </c>
      <c r="D37" s="70"/>
      <c r="E37" s="3" t="s">
        <v>98</v>
      </c>
      <c r="F37" s="22" t="s">
        <v>126</v>
      </c>
      <c r="G37" s="16" t="s">
        <v>87</v>
      </c>
      <c r="H37" s="16">
        <v>162</v>
      </c>
      <c r="I37" s="16">
        <v>32</v>
      </c>
      <c r="J37" s="16">
        <v>4.8</v>
      </c>
      <c r="K37" s="16" t="s">
        <v>22</v>
      </c>
      <c r="L37" s="16">
        <v>335</v>
      </c>
      <c r="M37" s="16">
        <v>197</v>
      </c>
      <c r="N37" s="20">
        <f t="shared" si="2"/>
        <v>26.8</v>
      </c>
    </row>
    <row r="38" spans="1:14">
      <c r="A38" s="18">
        <v>33</v>
      </c>
      <c r="B38" s="63"/>
      <c r="C38" s="16" t="s">
        <v>37</v>
      </c>
      <c r="D38" s="70"/>
      <c r="E38" s="3" t="s">
        <v>99</v>
      </c>
      <c r="F38" s="22" t="s">
        <v>126</v>
      </c>
      <c r="G38" s="16" t="s">
        <v>87</v>
      </c>
      <c r="H38" s="16">
        <v>296</v>
      </c>
      <c r="I38" s="16">
        <v>10</v>
      </c>
      <c r="J38" s="16">
        <v>27.3</v>
      </c>
      <c r="K38" s="16" t="s">
        <v>22</v>
      </c>
      <c r="L38" s="16">
        <v>717</v>
      </c>
      <c r="M38" s="16">
        <v>205</v>
      </c>
      <c r="N38" s="20">
        <f t="shared" si="2"/>
        <v>57.36</v>
      </c>
    </row>
    <row r="39" spans="1:14">
      <c r="A39" s="18">
        <v>34</v>
      </c>
      <c r="B39" s="63"/>
      <c r="C39" s="16" t="s">
        <v>37</v>
      </c>
      <c r="D39" s="70"/>
      <c r="E39" s="3" t="s">
        <v>100</v>
      </c>
      <c r="F39" s="17" t="s">
        <v>90</v>
      </c>
      <c r="G39" s="16" t="s">
        <v>87</v>
      </c>
      <c r="H39" s="16">
        <v>95</v>
      </c>
      <c r="I39" s="16">
        <v>18</v>
      </c>
      <c r="J39" s="16">
        <v>13.4</v>
      </c>
      <c r="K39" s="16" t="s">
        <v>22</v>
      </c>
      <c r="L39" s="16">
        <v>803</v>
      </c>
      <c r="M39" s="16">
        <v>430</v>
      </c>
      <c r="N39" s="20">
        <f t="shared" si="2"/>
        <v>64.239999999999995</v>
      </c>
    </row>
    <row r="40" spans="1:14" ht="18" customHeight="1">
      <c r="A40" s="18">
        <v>35</v>
      </c>
      <c r="B40" s="63"/>
      <c r="C40" s="16" t="s">
        <v>37</v>
      </c>
      <c r="D40" s="70" t="s">
        <v>101</v>
      </c>
      <c r="E40" s="3" t="s">
        <v>102</v>
      </c>
      <c r="F40" s="17" t="s">
        <v>90</v>
      </c>
      <c r="G40" s="16" t="s">
        <v>21</v>
      </c>
      <c r="H40" s="16">
        <v>87</v>
      </c>
      <c r="I40" s="32" t="s">
        <v>103</v>
      </c>
      <c r="J40" s="16">
        <v>2.7</v>
      </c>
      <c r="K40" s="16" t="s">
        <v>22</v>
      </c>
      <c r="L40" s="16">
        <v>775</v>
      </c>
      <c r="M40" s="17">
        <v>308</v>
      </c>
      <c r="N40" s="20">
        <v>62</v>
      </c>
    </row>
    <row r="41" spans="1:14" ht="19.5" customHeight="1">
      <c r="A41" s="18">
        <v>36</v>
      </c>
      <c r="B41" s="63"/>
      <c r="C41" s="16" t="s">
        <v>37</v>
      </c>
      <c r="D41" s="70"/>
      <c r="E41" s="3" t="s">
        <v>104</v>
      </c>
      <c r="F41" s="22" t="s">
        <v>126</v>
      </c>
      <c r="G41" s="16" t="s">
        <v>21</v>
      </c>
      <c r="H41" s="16">
        <v>109</v>
      </c>
      <c r="I41" s="32" t="s">
        <v>105</v>
      </c>
      <c r="J41" s="16">
        <v>0.7</v>
      </c>
      <c r="K41" s="17" t="s">
        <v>106</v>
      </c>
      <c r="L41" s="16">
        <v>213</v>
      </c>
      <c r="M41" s="16">
        <v>83</v>
      </c>
      <c r="N41" s="20">
        <v>17</v>
      </c>
    </row>
    <row r="42" spans="1:14" ht="24" customHeight="1">
      <c r="A42" s="18">
        <v>37</v>
      </c>
      <c r="B42" s="63"/>
      <c r="C42" s="16" t="s">
        <v>37</v>
      </c>
      <c r="D42" s="70"/>
      <c r="E42" s="16" t="s">
        <v>107</v>
      </c>
      <c r="F42" s="17" t="s">
        <v>90</v>
      </c>
      <c r="G42" s="16" t="s">
        <v>21</v>
      </c>
      <c r="H42" s="16">
        <v>77</v>
      </c>
      <c r="I42" s="32" t="s">
        <v>108</v>
      </c>
      <c r="J42" s="16">
        <v>2.6</v>
      </c>
      <c r="K42" s="16" t="s">
        <v>22</v>
      </c>
      <c r="L42" s="16">
        <v>880</v>
      </c>
      <c r="M42" s="16">
        <v>251</v>
      </c>
      <c r="N42" s="20">
        <f t="shared" si="2"/>
        <v>70.400000000000006</v>
      </c>
    </row>
    <row r="43" spans="1:14" ht="22.5" customHeight="1">
      <c r="A43" s="18">
        <v>38</v>
      </c>
      <c r="B43" s="63"/>
      <c r="C43" s="16" t="s">
        <v>37</v>
      </c>
      <c r="D43" s="70" t="s">
        <v>109</v>
      </c>
      <c r="E43" s="16" t="s">
        <v>110</v>
      </c>
      <c r="F43" s="16" t="s">
        <v>81</v>
      </c>
      <c r="G43" s="16" t="s">
        <v>111</v>
      </c>
      <c r="H43" s="16">
        <v>64</v>
      </c>
      <c r="I43" s="16">
        <v>11</v>
      </c>
      <c r="J43" s="16">
        <v>8.3000000000000007</v>
      </c>
      <c r="K43" s="16" t="s">
        <v>22</v>
      </c>
      <c r="L43" s="16">
        <v>277</v>
      </c>
      <c r="M43" s="16">
        <v>240</v>
      </c>
      <c r="N43" s="20">
        <f t="shared" si="2"/>
        <v>22.16</v>
      </c>
    </row>
    <row r="44" spans="1:14" ht="21.75" customHeight="1">
      <c r="A44" s="18">
        <v>39</v>
      </c>
      <c r="B44" s="63"/>
      <c r="C44" s="16" t="s">
        <v>37</v>
      </c>
      <c r="D44" s="70"/>
      <c r="E44" s="16" t="s">
        <v>110</v>
      </c>
      <c r="F44" s="16" t="s">
        <v>81</v>
      </c>
      <c r="G44" s="16" t="s">
        <v>111</v>
      </c>
      <c r="H44" s="16">
        <v>64</v>
      </c>
      <c r="I44" s="16">
        <v>12</v>
      </c>
      <c r="J44" s="16">
        <v>9.6999999999999993</v>
      </c>
      <c r="K44" s="16" t="s">
        <v>22</v>
      </c>
      <c r="L44" s="16">
        <v>353</v>
      </c>
      <c r="M44" s="16">
        <v>311</v>
      </c>
      <c r="N44" s="20">
        <f t="shared" si="2"/>
        <v>28.240000000000002</v>
      </c>
    </row>
    <row r="45" spans="1:14" ht="21.75" customHeight="1">
      <c r="A45" s="18">
        <v>40</v>
      </c>
      <c r="B45" s="63"/>
      <c r="C45" s="16" t="s">
        <v>37</v>
      </c>
      <c r="D45" s="70"/>
      <c r="E45" s="16" t="s">
        <v>110</v>
      </c>
      <c r="F45" s="16" t="s">
        <v>81</v>
      </c>
      <c r="G45" s="16" t="s">
        <v>111</v>
      </c>
      <c r="H45" s="16">
        <v>64</v>
      </c>
      <c r="I45" s="16">
        <v>13</v>
      </c>
      <c r="J45" s="16">
        <v>12.7</v>
      </c>
      <c r="K45" s="16" t="s">
        <v>22</v>
      </c>
      <c r="L45" s="16">
        <v>367</v>
      </c>
      <c r="M45" s="16">
        <v>331</v>
      </c>
      <c r="N45" s="20">
        <f t="shared" si="2"/>
        <v>29.36</v>
      </c>
    </row>
    <row r="46" spans="1:14" ht="66.75" customHeight="1">
      <c r="A46" s="18">
        <v>41</v>
      </c>
      <c r="B46" s="64"/>
      <c r="C46" s="16" t="s">
        <v>37</v>
      </c>
      <c r="D46" s="17" t="s">
        <v>112</v>
      </c>
      <c r="E46" s="16" t="s">
        <v>113</v>
      </c>
      <c r="F46" s="22" t="s">
        <v>121</v>
      </c>
      <c r="G46" s="16" t="s">
        <v>21</v>
      </c>
      <c r="H46" s="16">
        <v>22</v>
      </c>
      <c r="I46" s="23" t="s">
        <v>114</v>
      </c>
      <c r="J46" s="24">
        <v>2</v>
      </c>
      <c r="K46" s="17" t="s">
        <v>106</v>
      </c>
      <c r="L46" s="16">
        <v>490</v>
      </c>
      <c r="M46" s="16">
        <v>251</v>
      </c>
      <c r="N46" s="20">
        <f t="shared" si="2"/>
        <v>39.200000000000003</v>
      </c>
    </row>
    <row r="47" spans="1:14">
      <c r="A47" s="52" t="s">
        <v>120</v>
      </c>
      <c r="B47" s="53"/>
      <c r="C47" s="12"/>
      <c r="D47" s="13"/>
      <c r="E47" s="12"/>
      <c r="F47" s="12"/>
      <c r="G47" s="12"/>
      <c r="H47" s="12"/>
      <c r="I47" s="12"/>
      <c r="J47" s="26">
        <f>SUM(J22:J46)</f>
        <v>193.19999999999996</v>
      </c>
      <c r="K47" s="12"/>
      <c r="L47" s="26">
        <f>SUM(L22:L46)</f>
        <v>11606</v>
      </c>
      <c r="M47" s="26">
        <f>SUM(M22:M46)</f>
        <v>4402</v>
      </c>
      <c r="N47" s="26">
        <f>SUM(N22:N46)</f>
        <v>907.68000000000006</v>
      </c>
    </row>
    <row r="48" spans="1:14">
      <c r="A48" s="44"/>
      <c r="B48" s="46"/>
      <c r="C48" s="54" t="s">
        <v>124</v>
      </c>
      <c r="D48" s="55"/>
      <c r="E48" s="55"/>
      <c r="F48" s="56"/>
      <c r="G48" s="44"/>
      <c r="H48" s="45"/>
      <c r="I48" s="46"/>
      <c r="J48" s="42">
        <f>J47+J20</f>
        <v>226.99999999999997</v>
      </c>
      <c r="K48" s="50"/>
      <c r="L48" s="42">
        <f>L47+L20</f>
        <v>25413</v>
      </c>
      <c r="M48" s="42">
        <f>M47+M20</f>
        <v>7419</v>
      </c>
      <c r="N48" s="42">
        <f>N47+N20</f>
        <v>1598.48</v>
      </c>
    </row>
    <row r="49" spans="1:14">
      <c r="A49" s="47"/>
      <c r="B49" s="49"/>
      <c r="C49" s="57"/>
      <c r="D49" s="58"/>
      <c r="E49" s="58"/>
      <c r="F49" s="59"/>
      <c r="G49" s="47"/>
      <c r="H49" s="48"/>
      <c r="I49" s="49"/>
      <c r="J49" s="42"/>
      <c r="K49" s="51"/>
      <c r="L49" s="43"/>
      <c r="M49" s="43"/>
      <c r="N49" s="43"/>
    </row>
    <row r="51" spans="1:14">
      <c r="B51" t="s">
        <v>115</v>
      </c>
    </row>
  </sheetData>
  <mergeCells count="33">
    <mergeCell ref="A1:N1"/>
    <mergeCell ref="B4:B19"/>
    <mergeCell ref="D22:D24"/>
    <mergeCell ref="D25:D28"/>
    <mergeCell ref="D29:D31"/>
    <mergeCell ref="N2:N3"/>
    <mergeCell ref="A2:A3"/>
    <mergeCell ref="B2:B3"/>
    <mergeCell ref="C2:C3"/>
    <mergeCell ref="D2:D3"/>
    <mergeCell ref="E2:E3"/>
    <mergeCell ref="F2:F3"/>
    <mergeCell ref="G2:G3"/>
    <mergeCell ref="H2:H3"/>
    <mergeCell ref="I2:I3"/>
    <mergeCell ref="J2:J3"/>
    <mergeCell ref="K2:K3"/>
    <mergeCell ref="L2:M2"/>
    <mergeCell ref="A47:B47"/>
    <mergeCell ref="C48:F49"/>
    <mergeCell ref="J48:J49"/>
    <mergeCell ref="L48:L49"/>
    <mergeCell ref="A20:B20"/>
    <mergeCell ref="B22:B24"/>
    <mergeCell ref="B25:B46"/>
    <mergeCell ref="D32:D39"/>
    <mergeCell ref="D40:D42"/>
    <mergeCell ref="D43:D45"/>
    <mergeCell ref="M48:M49"/>
    <mergeCell ref="N48:N49"/>
    <mergeCell ref="G48:I49"/>
    <mergeCell ref="K48:K49"/>
    <mergeCell ref="A48:B49"/>
  </mergeCells>
  <pageMargins left="0.70866141732283472" right="0.31496062992125984" top="0.55118110236220474" bottom="0.35433070866141736" header="0.31496062992125984" footer="0.31496062992125984"/>
  <pageSetup paperSize="9" scale="77" fitToHeight="0" orientation="landscape" r:id="rId1"/>
  <rowBreaks count="1" manualBreakCount="1">
    <brk id="24"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Сумська</vt:lpstr>
      <vt:lpstr>Чернігівська</vt:lpstr>
      <vt:lpstr>Чернігівська!Область_печати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Олександр Григорович Забара</dc:creator>
  <cp:lastModifiedBy>Boock1</cp:lastModifiedBy>
  <cp:revision>1</cp:revision>
  <cp:lastPrinted>2025-02-04T12:47:44Z</cp:lastPrinted>
  <dcterms:created xsi:type="dcterms:W3CDTF">2024-09-04T06:20:32Z</dcterms:created>
  <dcterms:modified xsi:type="dcterms:W3CDTF">2025-02-05T07:33:59Z</dcterms:modified>
</cp:coreProperties>
</file>